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rt here" state="visible" r:id="rId4"/>
    <sheet sheetId="2" name="The processes" state="visible" r:id="rId5"/>
    <sheet sheetId="3" name="Your number" state="visible" r:id="rId6"/>
    <sheet sheetId="4" name="Assumptions" state="visible" r:id="rId7"/>
  </sheets>
  <definedNames>
    <definedName name="Rate_Staff">StartHere!$B$5</definedName>
    <definedName name="Rate_Supervisor">StartHere!$B$6</definedName>
    <definedName name="Rate_Management">StartHere!$B$7</definedName>
  </definedNames>
  <calcPr calcId="171027"/>
</workbook>
</file>

<file path=xl/sharedStrings.xml><?xml version="1.0" encoding="utf-8"?>
<sst xmlns="http://schemas.openxmlformats.org/spreadsheetml/2006/main" count="128" uniqueCount="68">
  <si>
    <t>What Manual Work Actually Costs</t>
  </si>
  <si>
    <t/>
  </si>
  <si>
    <t>Four inputs. Everything else on the other sheets calculates from these.</t>
  </si>
  <si>
    <t>Input</t>
  </si>
  <si>
    <t>Default</t>
  </si>
  <si>
    <t>Note</t>
  </si>
  <si>
    <t>Average loaded cost per hour, staff</t>
  </si>
  <si>
    <t>Salary plus statutory plus overheads</t>
  </si>
  <si>
    <t>Average loaded cost per hour, supervisor</t>
  </si>
  <si>
    <t>Average loaded cost per hour, management</t>
  </si>
  <si>
    <t>Working days per year</t>
  </si>
  <si>
    <t>Loaded cost, not salary. If you use the salary figure, the answer will be roughly 40% too low and someone will correct you in the meeting.</t>
  </si>
  <si>
    <t>#</t>
  </si>
  <si>
    <t>Process</t>
  </si>
  <si>
    <t>Mins/instance</t>
  </si>
  <si>
    <t>Times/period</t>
  </si>
  <si>
    <t>People</t>
  </si>
  <si>
    <t>Level</t>
  </si>
  <si>
    <t>Hours/year</t>
  </si>
  <si>
    <t>Cost/year</t>
  </si>
  <si>
    <t>Shift handover report</t>
  </si>
  <si>
    <t>3 per day</t>
  </si>
  <si>
    <t>Supervisor</t>
  </si>
  <si>
    <t>Daily production report compilation</t>
  </si>
  <si>
    <t>Daily</t>
  </si>
  <si>
    <t>Purchase order approval chain</t>
  </si>
  <si>
    <t>8 per week</t>
  </si>
  <si>
    <t>Mixed</t>
  </si>
  <si>
    <t>Quotation and costing preparation</t>
  </si>
  <si>
    <t>10 per week</t>
  </si>
  <si>
    <t>Management</t>
  </si>
  <si>
    <t>Physical stock count and reconciliation</t>
  </si>
  <si>
    <t>Monthly</t>
  </si>
  <si>
    <t>Staff</t>
  </si>
  <si>
    <t>GST return data preparation</t>
  </si>
  <si>
    <t>Dispatch documentation</t>
  </si>
  <si>
    <t>12 per day</t>
  </si>
  <si>
    <t>Machine maintenance log entry</t>
  </si>
  <si>
    <t>6 per day</t>
  </si>
  <si>
    <t>Attendance and overtime reconciliation</t>
  </si>
  <si>
    <t>Customer enquiry response and follow-up</t>
  </si>
  <si>
    <t>15 per week</t>
  </si>
  <si>
    <t>Rework and quality incident recording</t>
  </si>
  <si>
    <t>Every default is overwritable and marked as an estimate.</t>
  </si>
  <si>
    <t>Could this be automated?</t>
  </si>
  <si>
    <t>Automatable cost/year</t>
  </si>
  <si>
    <t>Yes</t>
  </si>
  <si>
    <t>Total annual cost of manual effort</t>
  </si>
  <si>
    <t>Simple payback</t>
  </si>
  <si>
    <t>Implementation cost you expect to pay</t>
  </si>
  <si>
    <t>Payback period (years)</t>
  </si>
  <si>
    <t>Input / default</t>
  </si>
  <si>
    <t>Reasoning</t>
  </si>
  <si>
    <t>Loaded cost per hour, staff — ₹350</t>
  </si>
  <si>
    <t>Salary plus statutory contributions plus overheads. Using take-home salary alone understates the true cost by roughly 40%.</t>
  </si>
  <si>
    <t>Loaded cost per hour, supervisor — ₹650</t>
  </si>
  <si>
    <t>Same basis, supervisor grade.</t>
  </si>
  <si>
    <t>Loaded cost per hour, management — ₹1,400</t>
  </si>
  <si>
    <t>Same basis, management grade.</t>
  </si>
  <si>
    <t>Working days per year — 300</t>
  </si>
  <si>
    <t>Standard six-day manufacturing calendar allowing for weekly offs and holidays.</t>
  </si>
  <si>
    <t>All eleven process times and frequencies</t>
  </si>
  <si>
    <t>Realistic defaults for a mid-size manufacturer. They are estimates, not benchmarks — replace them with your own timed observations before you show the total to anyone.</t>
  </si>
  <si>
    <t>"Could this be automated?" defaults to Yes</t>
  </si>
  <si>
    <t>A starting assumption only. Set to Partly or No per process once you know your own systems.</t>
  </si>
  <si>
    <t>Implementation cost default — ₹5,00,000</t>
  </si>
  <si>
    <t>A placeholder for the payback calculation. Replace with an actual quote once you have one.</t>
  </si>
  <si>
    <t>This sheet is what makes the model survive a meeting — a sceptical CFO can audit every default here rather than dismiss the total.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</si>
</sst>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₹&quot;#,##0"/>
  </numFmts>
  <fonts count="6" x14ac:knownFonts="1">
    <font>
      <color theme="1"/>
      <family val="2"/>
      <scheme val="minor"/>
      <sz val="11"/>
      <name val="Calibri"/>
    </font>
    <font>
      <b/>
      <sz val="16"/>
    </font>
    <font>
      <i/>
      <color rgb="FF525870"/>
    </font>
    <font>
      <b/>
      <color rgb="FFFFFFFF"/>
      <name val="Calibri"/>
    </font>
    <font>
      <i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0A0A0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vertical="center"/>
    </xf>
    <xf numFmtId="164" fontId="0" fillId="0" borderId="0" xfId="0" applyNumberFormat="1"/>
    <xf numFmtId="0" fontId="4" fillId="0" borderId="0" xfId="0" applyFont="1"/>
    <xf numFmtId="3" fontId="0" fillId="0" borderId="0" xfId="0" applyNumberFormat="1"/>
    <xf numFmtId="0" fontId="5" fillId="0" borderId="0" xfId="0" applyFont="1"/>
    <xf numFmtId="164" fontId="5" fillId="0" borderId="0" xfId="0" applyNumberFormat="1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FormatPr defaultRowHeight="15" outlineLevelRow="0" outlineLevelCol="0" x14ac:dyDescent="55"/>
  <cols>
    <col min="1" max="1" width="42" customWidth="1"/>
    <col min="2" max="2" width="16" customWidth="1"/>
    <col min="3" max="3" width="46" customWidth="1"/>
  </cols>
  <sheetData>
    <row r="1" spans="1:3" s="1" customFormat="1" x14ac:dyDescent="0.25">
      <c r="A1" s="1" t="s">
        <v>0</v>
      </c>
      <c r="B1" s="1" t="s">
        <v>1</v>
      </c>
      <c r="C1" s="1" t="s">
        <v>1</v>
      </c>
    </row>
    <row r="2" spans="1:3" s="2" customFormat="1" x14ac:dyDescent="0.25">
      <c r="A2" s="2" t="s">
        <v>2</v>
      </c>
      <c r="B2" s="2" t="s">
        <v>1</v>
      </c>
      <c r="C2" s="2" t="s">
        <v>1</v>
      </c>
    </row>
    <row r="4" spans="1:3" x14ac:dyDescent="0.25">
      <c r="A4" s="3" t="s">
        <v>3</v>
      </c>
      <c r="B4" s="3" t="s">
        <v>4</v>
      </c>
      <c r="C4" s="3" t="s">
        <v>5</v>
      </c>
    </row>
    <row r="5" spans="1:3" x14ac:dyDescent="0.25">
      <c r="A5" t="s">
        <v>6</v>
      </c>
      <c r="B5" s="4">
        <v>350</v>
      </c>
      <c r="C5" t="s">
        <v>7</v>
      </c>
    </row>
    <row r="6" spans="1:3" x14ac:dyDescent="0.25">
      <c r="A6" t="s">
        <v>8</v>
      </c>
      <c r="B6" s="4">
        <v>650</v>
      </c>
      <c r="C6" t="s">
        <v>1</v>
      </c>
    </row>
    <row r="7" spans="1:3" x14ac:dyDescent="0.25">
      <c r="A7" t="s">
        <v>9</v>
      </c>
      <c r="B7" s="4">
        <v>1400</v>
      </c>
      <c r="C7" t="s">
        <v>1</v>
      </c>
    </row>
    <row r="8" spans="1:3" x14ac:dyDescent="0.25">
      <c r="A8" t="s">
        <v>10</v>
      </c>
      <c r="B8">
        <v>300</v>
      </c>
      <c r="C8" t="s">
        <v>1</v>
      </c>
    </row>
    <row r="10" spans="1:1" s="5" customFormat="1" x14ac:dyDescent="0.25">
      <c r="A10" s="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FormatPr defaultRowHeight="15" outlineLevelRow="0" outlineLevelCol="0" x14ac:dyDescent="55"/>
  <cols>
    <col min="1" max="1" width="5" customWidth="1"/>
    <col min="2" max="2" width="38" customWidth="1"/>
    <col min="3" max="3" width="14" customWidth="1"/>
    <col min="4" max="4" width="16" customWidth="1"/>
    <col min="5" max="5" width="10" customWidth="1"/>
    <col min="6" max="6" width="12" customWidth="1"/>
    <col min="7" max="7" width="14" customWidth="1"/>
    <col min="8" max="8" width="16" customWidth="1"/>
  </cols>
  <sheetData>
    <row r="1" spans="1:8" x14ac:dyDescent="0.25">
      <c r="A1" s="3" t="s">
        <v>12</v>
      </c>
      <c r="B1" s="3" t="s">
        <v>13</v>
      </c>
      <c r="C1" s="3" t="s">
        <v>14</v>
      </c>
      <c r="D1" s="3" t="s">
        <v>15</v>
      </c>
      <c r="E1" s="3" t="s">
        <v>16</v>
      </c>
      <c r="F1" s="3" t="s">
        <v>17</v>
      </c>
      <c r="G1" s="3" t="s">
        <v>18</v>
      </c>
      <c r="H1" s="3" t="s">
        <v>19</v>
      </c>
    </row>
    <row r="2" spans="1:8" x14ac:dyDescent="0.25">
      <c r="A2">
        <v>1</v>
      </c>
      <c r="B2" t="s">
        <v>20</v>
      </c>
      <c r="C2">
        <v>45</v>
      </c>
      <c r="D2" t="s">
        <v>21</v>
      </c>
      <c r="E2">
        <v>1</v>
      </c>
      <c r="F2" t="s">
        <v>22</v>
      </c>
      <c r="G2" s="6">
        <f>C2*(3*'Start here'!$B$7)*E2/60</f>
      </c>
      <c r="H2" s="4">
        <f>G2*('Start here'!$B$6)</f>
      </c>
    </row>
    <row r="3" spans="1:8" x14ac:dyDescent="0.25">
      <c r="A3">
        <v>2</v>
      </c>
      <c r="B3" t="s">
        <v>23</v>
      </c>
      <c r="C3">
        <v>60</v>
      </c>
      <c r="D3" t="s">
        <v>24</v>
      </c>
      <c r="E3">
        <v>2</v>
      </c>
      <c r="F3" t="s">
        <v>22</v>
      </c>
      <c r="G3" s="6">
        <f>C3*('Start here'!$B$7)*E3/60</f>
      </c>
      <c r="H3" s="4">
        <f>G3*('Start here'!$B$6)</f>
      </c>
    </row>
    <row r="4" spans="1:8" x14ac:dyDescent="0.25">
      <c r="A4">
        <v>3</v>
      </c>
      <c r="B4" t="s">
        <v>25</v>
      </c>
      <c r="C4">
        <v>40</v>
      </c>
      <c r="D4" t="s">
        <v>26</v>
      </c>
      <c r="E4">
        <v>4</v>
      </c>
      <c r="F4" t="s">
        <v>27</v>
      </c>
      <c r="G4" s="6">
        <f>C4*(8*('Start here'!$B$7/5))*E4/60</f>
      </c>
      <c r="H4" s="4">
        <f>G4*(AVERAGE('Start here'!$B$5:$B$7))</f>
      </c>
    </row>
    <row r="5" spans="1:8" x14ac:dyDescent="0.25">
      <c r="A5">
        <v>4</v>
      </c>
      <c r="B5" t="s">
        <v>28</v>
      </c>
      <c r="C5">
        <v>180</v>
      </c>
      <c r="D5" t="s">
        <v>29</v>
      </c>
      <c r="E5">
        <v>1</v>
      </c>
      <c r="F5" t="s">
        <v>30</v>
      </c>
      <c r="G5" s="6">
        <f>C5*(10*('Start here'!$B$7/5))*E5/60</f>
      </c>
      <c r="H5" s="4">
        <f>G5*('Start here'!$B$7)</f>
      </c>
    </row>
    <row r="6" spans="1:8" x14ac:dyDescent="0.25">
      <c r="A6">
        <v>5</v>
      </c>
      <c r="B6" t="s">
        <v>31</v>
      </c>
      <c r="C6">
        <v>480</v>
      </c>
      <c r="D6" t="s">
        <v>32</v>
      </c>
      <c r="E6">
        <v>3</v>
      </c>
      <c r="F6" t="s">
        <v>33</v>
      </c>
      <c r="G6" s="6">
        <f>C6*(12)*E6/60</f>
      </c>
      <c r="H6" s="4">
        <f>G6*('Start here'!$B$5)</f>
      </c>
    </row>
    <row r="7" spans="1:8" x14ac:dyDescent="0.25">
      <c r="A7">
        <v>6</v>
      </c>
      <c r="B7" t="s">
        <v>34</v>
      </c>
      <c r="C7">
        <v>300</v>
      </c>
      <c r="D7" t="s">
        <v>32</v>
      </c>
      <c r="E7">
        <v>1</v>
      </c>
      <c r="F7" t="s">
        <v>30</v>
      </c>
      <c r="G7" s="6">
        <f>C7*(12)*E7/60</f>
      </c>
      <c r="H7" s="4">
        <f>G7*('Start here'!$B$7)</f>
      </c>
    </row>
    <row r="8" spans="1:8" x14ac:dyDescent="0.25">
      <c r="A8">
        <v>7</v>
      </c>
      <c r="B8" t="s">
        <v>35</v>
      </c>
      <c r="C8">
        <v>25</v>
      </c>
      <c r="D8" t="s">
        <v>36</v>
      </c>
      <c r="E8">
        <v>1</v>
      </c>
      <c r="F8" t="s">
        <v>33</v>
      </c>
      <c r="G8" s="6">
        <f>C8*(12*'Start here'!$B$7)*E8/60</f>
      </c>
      <c r="H8" s="4">
        <f>G8*('Start here'!$B$5)</f>
      </c>
    </row>
    <row r="9" spans="1:8" x14ac:dyDescent="0.25">
      <c r="A9">
        <v>8</v>
      </c>
      <c r="B9" t="s">
        <v>37</v>
      </c>
      <c r="C9">
        <v>20</v>
      </c>
      <c r="D9" t="s">
        <v>38</v>
      </c>
      <c r="E9">
        <v>1</v>
      </c>
      <c r="F9" t="s">
        <v>33</v>
      </c>
      <c r="G9" s="6">
        <f>C9*(6*'Start here'!$B$7)*E9/60</f>
      </c>
      <c r="H9" s="4">
        <f>G9*('Start here'!$B$5)</f>
      </c>
    </row>
    <row r="10" spans="1:8" x14ac:dyDescent="0.25">
      <c r="A10">
        <v>9</v>
      </c>
      <c r="B10" t="s">
        <v>39</v>
      </c>
      <c r="C10">
        <v>240</v>
      </c>
      <c r="D10" t="s">
        <v>32</v>
      </c>
      <c r="E10">
        <v>1</v>
      </c>
      <c r="F10" t="s">
        <v>33</v>
      </c>
      <c r="G10" s="6">
        <f>C10*(12)*E10/60</f>
      </c>
      <c r="H10" s="4">
        <f>G10*('Start here'!$B$5)</f>
      </c>
    </row>
    <row r="11" spans="1:8" x14ac:dyDescent="0.25">
      <c r="A11">
        <v>10</v>
      </c>
      <c r="B11" t="s">
        <v>40</v>
      </c>
      <c r="C11">
        <v>30</v>
      </c>
      <c r="D11" t="s">
        <v>41</v>
      </c>
      <c r="E11">
        <v>1</v>
      </c>
      <c r="F11" t="s">
        <v>33</v>
      </c>
      <c r="G11" s="6">
        <f>C11*(15*('Start here'!$B$7/5))*E11/60</f>
      </c>
      <c r="H11" s="4">
        <f>G11*('Start here'!$B$5)</f>
      </c>
    </row>
    <row r="12" spans="1:8" x14ac:dyDescent="0.25">
      <c r="A12">
        <v>11</v>
      </c>
      <c r="B12" t="s">
        <v>42</v>
      </c>
      <c r="C12">
        <v>35</v>
      </c>
      <c r="D12" t="s">
        <v>29</v>
      </c>
      <c r="E12">
        <v>1</v>
      </c>
      <c r="F12" t="s">
        <v>22</v>
      </c>
      <c r="G12" s="6">
        <f>C12*(10*('Start here'!$B$7/5))*E12/60</f>
      </c>
      <c r="H12" s="4">
        <f>G12*('Start here'!$B$6)</f>
      </c>
    </row>
    <row r="13" spans="1:8" x14ac:dyDescent="0.25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  <c r="H13" t="s">
        <v>1</v>
      </c>
    </row>
    <row r="14" spans="1:1" s="2" customFormat="1" x14ac:dyDescent="0.25">
      <c r="A14" s="2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FormatPr defaultRowHeight="15" outlineLevelRow="0" outlineLevelCol="0" x14ac:dyDescent="55"/>
  <cols>
    <col min="1" max="1" width="5" customWidth="1"/>
    <col min="2" max="2" width="38" customWidth="1"/>
    <col min="3" max="3" width="16" customWidth="1"/>
    <col min="4" max="4" width="20" customWidth="1"/>
    <col min="5" max="5" width="22" customWidth="1"/>
  </cols>
  <sheetData>
    <row r="1" spans="1:5" x14ac:dyDescent="0.25">
      <c r="A1" s="3" t="s">
        <v>12</v>
      </c>
      <c r="B1" s="3" t="s">
        <v>13</v>
      </c>
      <c r="C1" s="3" t="s">
        <v>19</v>
      </c>
      <c r="D1" s="3" t="s">
        <v>44</v>
      </c>
      <c r="E1" s="3" t="s">
        <v>45</v>
      </c>
    </row>
    <row r="2" spans="1:5" x14ac:dyDescent="0.25">
      <c r="A2">
        <v>1</v>
      </c>
      <c r="B2" t="s">
        <v>20</v>
      </c>
      <c r="C2" s="4">
        <f>'The processes'!H5</f>
      </c>
      <c r="D2" t="s">
        <v>46</v>
      </c>
      <c r="E2" s="4">
        <f>IF(D2="Yes",C2,IF(D2="Partly",C2*0.5,0))</f>
      </c>
    </row>
    <row r="3" spans="1:5" x14ac:dyDescent="0.25">
      <c r="A3">
        <v>2</v>
      </c>
      <c r="B3" t="s">
        <v>23</v>
      </c>
      <c r="C3" s="4">
        <f>'The processes'!H6</f>
      </c>
      <c r="D3" t="s">
        <v>46</v>
      </c>
      <c r="E3" s="4">
        <f>IF(D3="Yes",C3,IF(D3="Partly",C3*0.5,0))</f>
      </c>
    </row>
    <row r="4" spans="1:5" x14ac:dyDescent="0.25">
      <c r="A4">
        <v>3</v>
      </c>
      <c r="B4" t="s">
        <v>25</v>
      </c>
      <c r="C4" s="4">
        <f>'The processes'!H7</f>
      </c>
      <c r="D4" t="s">
        <v>46</v>
      </c>
      <c r="E4" s="4">
        <f>IF(D4="Yes",C4,IF(D4="Partly",C4*0.5,0))</f>
      </c>
    </row>
    <row r="5" spans="1:5" x14ac:dyDescent="0.25">
      <c r="A5">
        <v>4</v>
      </c>
      <c r="B5" t="s">
        <v>28</v>
      </c>
      <c r="C5" s="4">
        <f>'The processes'!H8</f>
      </c>
      <c r="D5" t="s">
        <v>46</v>
      </c>
      <c r="E5" s="4">
        <f>IF(D5="Yes",C5,IF(D5="Partly",C5*0.5,0))</f>
      </c>
    </row>
    <row r="6" spans="1:5" x14ac:dyDescent="0.25">
      <c r="A6">
        <v>5</v>
      </c>
      <c r="B6" t="s">
        <v>31</v>
      </c>
      <c r="C6" s="4">
        <f>'The processes'!H9</f>
      </c>
      <c r="D6" t="s">
        <v>46</v>
      </c>
      <c r="E6" s="4">
        <f>IF(D6="Yes",C6,IF(D6="Partly",C6*0.5,0))</f>
      </c>
    </row>
    <row r="7" spans="1:5" x14ac:dyDescent="0.25">
      <c r="A7">
        <v>6</v>
      </c>
      <c r="B7" t="s">
        <v>34</v>
      </c>
      <c r="C7" s="4">
        <f>'The processes'!H10</f>
      </c>
      <c r="D7" t="s">
        <v>46</v>
      </c>
      <c r="E7" s="4">
        <f>IF(D7="Yes",C7,IF(D7="Partly",C7*0.5,0))</f>
      </c>
    </row>
    <row r="8" spans="1:5" x14ac:dyDescent="0.25">
      <c r="A8">
        <v>7</v>
      </c>
      <c r="B8" t="s">
        <v>35</v>
      </c>
      <c r="C8" s="4">
        <f>'The processes'!H11</f>
      </c>
      <c r="D8" t="s">
        <v>46</v>
      </c>
      <c r="E8" s="4">
        <f>IF(D8="Yes",C8,IF(D8="Partly",C8*0.5,0))</f>
      </c>
    </row>
    <row r="9" spans="1:5" x14ac:dyDescent="0.25">
      <c r="A9">
        <v>8</v>
      </c>
      <c r="B9" t="s">
        <v>37</v>
      </c>
      <c r="C9" s="4">
        <f>'The processes'!H12</f>
      </c>
      <c r="D9" t="s">
        <v>46</v>
      </c>
      <c r="E9" s="4">
        <f>IF(D9="Yes",C9,IF(D9="Partly",C9*0.5,0))</f>
      </c>
    </row>
    <row r="10" spans="1:5" x14ac:dyDescent="0.25">
      <c r="A10">
        <v>9</v>
      </c>
      <c r="B10" t="s">
        <v>39</v>
      </c>
      <c r="C10" s="4">
        <f>'The processes'!H13</f>
      </c>
      <c r="D10" t="s">
        <v>46</v>
      </c>
      <c r="E10" s="4">
        <f>IF(D10="Yes",C10,IF(D10="Partly",C10*0.5,0))</f>
      </c>
    </row>
    <row r="11" spans="1:5" x14ac:dyDescent="0.25">
      <c r="A11">
        <v>10</v>
      </c>
      <c r="B11" t="s">
        <v>40</v>
      </c>
      <c r="C11" s="4">
        <f>'The processes'!H14</f>
      </c>
      <c r="D11" t="s">
        <v>46</v>
      </c>
      <c r="E11" s="4">
        <f>IF(D11="Yes",C11,IF(D11="Partly",C11*0.5,0))</f>
      </c>
    </row>
    <row r="12" spans="1:5" x14ac:dyDescent="0.25">
      <c r="A12">
        <v>11</v>
      </c>
      <c r="B12" t="s">
        <v>42</v>
      </c>
      <c r="C12" s="4">
        <f>'The processes'!H15</f>
      </c>
      <c r="D12" t="s">
        <v>46</v>
      </c>
      <c r="E12" s="4">
        <f>IF(D12="Yes",C12,IF(D12="Partly",C12*0.5,0))</f>
      </c>
    </row>
    <row r="14" spans="1:5" s="7" customFormat="1" x14ac:dyDescent="0.25">
      <c r="A14" s="7" t="s">
        <v>1</v>
      </c>
      <c r="B14" s="7" t="s">
        <v>47</v>
      </c>
      <c r="C14" s="8">
        <f>SUM(C2:C12)</f>
      </c>
      <c r="D14" s="7" t="s">
        <v>1</v>
      </c>
      <c r="E14" s="8">
        <f>SUM(E2:E12)</f>
      </c>
    </row>
    <row r="16" spans="1:5" s="7" customFormat="1" x14ac:dyDescent="0.25">
      <c r="A16" s="7" t="s">
        <v>48</v>
      </c>
      <c r="B16" s="7" t="s">
        <v>1</v>
      </c>
      <c r="C16" s="7" t="s">
        <v>1</v>
      </c>
      <c r="D16" s="7" t="s">
        <v>1</v>
      </c>
      <c r="E16" s="7" t="s">
        <v>1</v>
      </c>
    </row>
    <row r="17" spans="1:5" x14ac:dyDescent="0.25">
      <c r="A17" t="s">
        <v>49</v>
      </c>
      <c r="B17" s="4">
        <v>500000</v>
      </c>
      <c r="C17" t="s">
        <v>1</v>
      </c>
      <c r="D17" t="s">
        <v>1</v>
      </c>
      <c r="E17" t="s">
        <v>1</v>
      </c>
    </row>
    <row r="18" spans="1:5" x14ac:dyDescent="0.25">
      <c r="A18" t="s">
        <v>50</v>
      </c>
      <c r="B18" s="9">
        <f>B17/E14</f>
      </c>
      <c r="C18" t="s">
        <v>1</v>
      </c>
      <c r="D18" t="s">
        <v>1</v>
      </c>
      <c r="E18" t="s">
        <v>1</v>
      </c>
    </row>
  </sheetData>
  <dataValidations count="2">
    <dataValidation type="list" sqref="D10:D12">
      <formula1>"Yes,Partly,No"</formula1>
    </dataValidation>
    <dataValidation type="list" sqref="D2:D12">
      <formula1>"Yes,Partly,No"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cols>
    <col min="1" max="1" width="42" customWidth="1"/>
    <col min="2" max="2" width="60" customWidth="1"/>
  </cols>
  <sheetData>
    <row r="1" spans="1:2" x14ac:dyDescent="0.25">
      <c r="A1" s="3" t="s">
        <v>51</v>
      </c>
      <c r="B1" s="3" t="s">
        <v>52</v>
      </c>
    </row>
    <row r="2" spans="1:2" x14ac:dyDescent="0.25">
      <c r="A2" t="s">
        <v>53</v>
      </c>
      <c r="B2" t="s">
        <v>54</v>
      </c>
    </row>
    <row r="3" spans="1:2" x14ac:dyDescent="0.25">
      <c r="A3" t="s">
        <v>55</v>
      </c>
      <c r="B3" t="s">
        <v>56</v>
      </c>
    </row>
    <row r="4" spans="1:2" x14ac:dyDescent="0.25">
      <c r="A4" t="s">
        <v>57</v>
      </c>
      <c r="B4" t="s">
        <v>58</v>
      </c>
    </row>
    <row r="5" spans="1:2" x14ac:dyDescent="0.25">
      <c r="A5" t="s">
        <v>59</v>
      </c>
      <c r="B5" t="s">
        <v>60</v>
      </c>
    </row>
    <row r="6" spans="1:2" x14ac:dyDescent="0.25">
      <c r="A6" t="s">
        <v>61</v>
      </c>
      <c r="B6" t="s">
        <v>62</v>
      </c>
    </row>
    <row r="7" spans="1:2" x14ac:dyDescent="0.25">
      <c r="A7" t="s">
        <v>63</v>
      </c>
      <c r="B7" t="s">
        <v>64</v>
      </c>
    </row>
    <row r="8" spans="1:2" x14ac:dyDescent="0.25">
      <c r="A8" t="s">
        <v>65</v>
      </c>
      <c r="B8" t="s">
        <v>66</v>
      </c>
    </row>
    <row r="10" spans="1:1" s="2" customFormat="1" x14ac:dyDescent="0.25">
      <c r="A10" s="2" t="s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The processes</vt:lpstr>
      <vt:lpstr>Your number</vt:lpstr>
      <vt:lpstr>Assumptions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Cluxn</dc:creator>
  <dc:title/>
  <dc:subject/>
  <dc:description/>
  <cp:keywords/>
  <cp:category/>
  <cp:lastModifiedBy>Unknown</cp:lastModifiedBy>
  <dcterms:created xsi:type="dcterms:W3CDTF">2026-09-09T12:59:27Z</dcterms:created>
  <dcterms:modified xsi:type="dcterms:W3CDTF">2026-09-09T12:59:27Z</dcterms:modified>
</cp:coreProperties>
</file>